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815" windowHeight="7755" activeTab="1"/>
  </bookViews>
  <sheets>
    <sheet name="Income Statement" sheetId="2" r:id="rId1"/>
    <sheet name="Balance Sheet" sheetId="3" r:id="rId2"/>
    <sheet name="Ratios" sheetId="5" state="hidden" r:id="rId3"/>
  </sheets>
  <definedNames>
    <definedName name="ABSOLUTE_TIMES" hidden="1">"TEST_ITEM"</definedName>
    <definedName name="DEFAULT_INTERVALS" hidden="1">"OVERALL REDUCTION,1s,5s,10s,30s,1m,2m,5m,10m,30m,1H,2H,4H,8H,1D,7D,30D"</definedName>
    <definedName name="_xlnm.Print_Area" localSheetId="0">'Income Statement'!$A$6:$O$43</definedName>
    <definedName name="UNI_AA_VERSION" hidden="1">"320.1.0"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62913"/>
</workbook>
</file>

<file path=xl/calcChain.xml><?xml version="1.0" encoding="utf-8"?>
<calcChain xmlns="http://schemas.openxmlformats.org/spreadsheetml/2006/main">
  <c r="P27" i="2" l="1"/>
  <c r="P28" i="2"/>
  <c r="E13" i="2" l="1"/>
  <c r="B30" i="5" l="1"/>
  <c r="B43" i="3"/>
  <c r="C30" i="5" l="1"/>
  <c r="C31" i="5"/>
  <c r="C32" i="5"/>
  <c r="B32" i="5"/>
  <c r="B31" i="5"/>
  <c r="D38" i="3" l="1"/>
  <c r="C43" i="3"/>
  <c r="P12" i="2"/>
  <c r="D31" i="5" s="1"/>
  <c r="P11" i="2"/>
  <c r="C13" i="2"/>
  <c r="C25" i="5" s="1"/>
  <c r="D13" i="2"/>
  <c r="F13" i="2"/>
  <c r="G13" i="2"/>
  <c r="H13" i="2"/>
  <c r="I13" i="2"/>
  <c r="J13" i="2"/>
  <c r="K13" i="2"/>
  <c r="L13" i="2"/>
  <c r="M13" i="2"/>
  <c r="N13" i="2"/>
  <c r="O13" i="2"/>
  <c r="B13" i="2"/>
  <c r="B25" i="5" s="1"/>
  <c r="C38" i="3"/>
  <c r="B38" i="3"/>
  <c r="B16" i="5" s="1"/>
  <c r="C32" i="3"/>
  <c r="B32" i="3"/>
  <c r="D22" i="3"/>
  <c r="C22" i="3"/>
  <c r="B22" i="3"/>
  <c r="C16" i="3"/>
  <c r="B16" i="3"/>
  <c r="B23" i="2"/>
  <c r="D23" i="2"/>
  <c r="D32" i="2" s="1"/>
  <c r="E23" i="2"/>
  <c r="F23" i="2"/>
  <c r="G23" i="2"/>
  <c r="H23" i="2"/>
  <c r="I23" i="2"/>
  <c r="J23" i="2"/>
  <c r="K23" i="2"/>
  <c r="L23" i="2"/>
  <c r="M23" i="2"/>
  <c r="N23" i="2"/>
  <c r="O23" i="2"/>
  <c r="C23" i="2"/>
  <c r="E32" i="2" l="1"/>
  <c r="F32" i="2" s="1"/>
  <c r="G32" i="2" s="1"/>
  <c r="H32" i="2" s="1"/>
  <c r="I32" i="2" s="1"/>
  <c r="J32" i="2" s="1"/>
  <c r="K32" i="2" s="1"/>
  <c r="L32" i="2" s="1"/>
  <c r="M32" i="2" s="1"/>
  <c r="N32" i="2" s="1"/>
  <c r="B45" i="3"/>
  <c r="C45" i="3"/>
  <c r="O25" i="2"/>
  <c r="O31" i="2" s="1"/>
  <c r="K25" i="2"/>
  <c r="K31" i="2" s="1"/>
  <c r="G25" i="2"/>
  <c r="G31" i="2" s="1"/>
  <c r="N25" i="2"/>
  <c r="N31" i="2" s="1"/>
  <c r="J25" i="2"/>
  <c r="J31" i="2" s="1"/>
  <c r="C16" i="5"/>
  <c r="C12" i="5"/>
  <c r="C11" i="5"/>
  <c r="C15" i="5"/>
  <c r="B12" i="5"/>
  <c r="B15" i="5"/>
  <c r="B11" i="5"/>
  <c r="D14" i="3"/>
  <c r="D30" i="5" s="1"/>
  <c r="P13" i="2"/>
  <c r="D25" i="5" s="1"/>
  <c r="F25" i="2"/>
  <c r="F31" i="2" s="1"/>
  <c r="L25" i="2"/>
  <c r="L31" i="2" s="1"/>
  <c r="H25" i="2"/>
  <c r="H31" i="2" s="1"/>
  <c r="M25" i="2"/>
  <c r="M31" i="2" s="1"/>
  <c r="I25" i="2"/>
  <c r="I31" i="2" s="1"/>
  <c r="E25" i="2"/>
  <c r="E31" i="2" s="1"/>
  <c r="D28" i="3"/>
  <c r="P23" i="2"/>
  <c r="B25" i="2"/>
  <c r="B19" i="5" s="1"/>
  <c r="C25" i="2"/>
  <c r="D25" i="2"/>
  <c r="D31" i="2" s="1"/>
  <c r="C20" i="5" l="1"/>
  <c r="C19" i="5"/>
  <c r="O32" i="2"/>
  <c r="D16" i="3" s="1"/>
  <c r="D32" i="5"/>
  <c r="C31" i="2"/>
  <c r="C26" i="5" s="1"/>
  <c r="C22" i="5"/>
  <c r="C21" i="5"/>
  <c r="C27" i="5"/>
  <c r="B31" i="2"/>
  <c r="B26" i="5" s="1"/>
  <c r="B20" i="5"/>
  <c r="B21" i="5"/>
  <c r="B27" i="5"/>
  <c r="B22" i="5"/>
  <c r="P25" i="2"/>
  <c r="P29" i="2" s="1"/>
  <c r="D32" i="3" l="1"/>
  <c r="D15" i="5" s="1"/>
  <c r="D21" i="5"/>
  <c r="D27" i="5"/>
  <c r="D20" i="5"/>
  <c r="D22" i="5" s="1"/>
  <c r="D19" i="5"/>
  <c r="D11" i="5" l="1"/>
  <c r="D12" i="5"/>
  <c r="P31" i="2"/>
  <c r="D26" i="5" s="1"/>
  <c r="D43" i="3" l="1"/>
  <c r="D45" i="3" s="1"/>
  <c r="D16" i="5" l="1"/>
</calcChain>
</file>

<file path=xl/comments1.xml><?xml version="1.0" encoding="utf-8"?>
<comments xmlns="http://schemas.openxmlformats.org/spreadsheetml/2006/main">
  <authors>
    <author>Author</author>
  </authors>
  <commentList>
    <comment ref="P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Indicative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Before Debt Servicing
Cash Sales-Cash Purchases-Cash Expenses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Prior Year Cash Balance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Insert Factor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Formular Driven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Formular Driven
</t>
        </r>
      </text>
    </comment>
  </commentList>
</comments>
</file>

<file path=xl/sharedStrings.xml><?xml version="1.0" encoding="utf-8"?>
<sst xmlns="http://schemas.openxmlformats.org/spreadsheetml/2006/main" count="127" uniqueCount="97">
  <si>
    <t>Other</t>
  </si>
  <si>
    <t>Actual</t>
  </si>
  <si>
    <t>Rent</t>
  </si>
  <si>
    <t>Salaries</t>
  </si>
  <si>
    <t>Electricity</t>
  </si>
  <si>
    <t>Communications</t>
  </si>
  <si>
    <t>Vehicle</t>
  </si>
  <si>
    <t>Staff welfare</t>
  </si>
  <si>
    <t>Total Adminstrative Expenses</t>
  </si>
  <si>
    <t>Income Statement</t>
  </si>
  <si>
    <t>Accounts Receivable</t>
  </si>
  <si>
    <t>Accounts Payable</t>
  </si>
  <si>
    <t>Gross Profit</t>
  </si>
  <si>
    <t>Interest Expense</t>
  </si>
  <si>
    <t>Depreciation</t>
  </si>
  <si>
    <t>Projections</t>
  </si>
  <si>
    <t>12 Month Annualized</t>
  </si>
  <si>
    <t>Other Income</t>
  </si>
  <si>
    <t>Borrower:</t>
  </si>
  <si>
    <t>XYZ Company</t>
  </si>
  <si>
    <t>Branch of Borrower</t>
  </si>
  <si>
    <t>ABC Branch</t>
  </si>
  <si>
    <t xml:space="preserve">                                </t>
  </si>
  <si>
    <t xml:space="preserve">     </t>
  </si>
  <si>
    <t>Private and Confidential</t>
  </si>
  <si>
    <t>Internal Use Only</t>
  </si>
  <si>
    <t>Completed and Verified By: (Customer)</t>
  </si>
  <si>
    <t>PRINT NAME:</t>
  </si>
  <si>
    <t>Statement</t>
  </si>
  <si>
    <t>Cash/Cash Equivalent</t>
  </si>
  <si>
    <t>Inventory</t>
  </si>
  <si>
    <t>Other Receivables/Prepayments</t>
  </si>
  <si>
    <t xml:space="preserve">Earnings before Interest, Tax, Depreciation </t>
  </si>
  <si>
    <t>Taxes</t>
  </si>
  <si>
    <t>Property, Plant and Equiptment</t>
  </si>
  <si>
    <t>Other Long Term Assets</t>
  </si>
  <si>
    <t>TOTAL CURRENT ASSETS</t>
  </si>
  <si>
    <t>TOTAL NON-CURRENT ASSETS</t>
  </si>
  <si>
    <t>CURRENT LIABILITIES</t>
  </si>
  <si>
    <t>Overdrafts</t>
  </si>
  <si>
    <t>Current Portion Long Term Debt Principal-Existing</t>
  </si>
  <si>
    <t>Due to Related Co - CP</t>
  </si>
  <si>
    <t>Other Payables/ Provision for Bad Debts</t>
  </si>
  <si>
    <t>NON-CURRENT LIABILITIES</t>
  </si>
  <si>
    <t>Loans from Related Co - LTP</t>
  </si>
  <si>
    <t>Long Term Debt-Existing</t>
  </si>
  <si>
    <t>TOTAL NON-CURRENT LIABILITIES</t>
  </si>
  <si>
    <t>TOTAL CURRENT LIABILITIES</t>
  </si>
  <si>
    <t>NET WORTH</t>
  </si>
  <si>
    <t>Equity Invested</t>
  </si>
  <si>
    <t>Retained Earnings</t>
  </si>
  <si>
    <t xml:space="preserve">Actual </t>
  </si>
  <si>
    <t>CURRENT ASSETS</t>
  </si>
  <si>
    <t>NON-CURRENT/FIXED ASSETS</t>
  </si>
  <si>
    <t>Year X (MFS/AFS)</t>
  </si>
  <si>
    <t>Year Y (MFS/AFS)</t>
  </si>
  <si>
    <t>% OF SALES DONE ON CREDIT</t>
  </si>
  <si>
    <t>% OF PURCHASES DONE ON CREDIT</t>
  </si>
  <si>
    <t>Check back</t>
  </si>
  <si>
    <t>Balance Sheet</t>
  </si>
  <si>
    <t>% OF ADMIN EXPENSES DONE ON CREDIT</t>
  </si>
  <si>
    <t>Operational Cashflow Balance Projection (Cummulative)</t>
  </si>
  <si>
    <t>LIQUIDITY</t>
  </si>
  <si>
    <t>Current Ratio</t>
  </si>
  <si>
    <t>Working Capital</t>
  </si>
  <si>
    <t>LEVERAGE</t>
  </si>
  <si>
    <t>Net Worth-Actual</t>
  </si>
  <si>
    <t>Debt/Tang Worth</t>
  </si>
  <si>
    <t>COVERAGE</t>
  </si>
  <si>
    <t>Interest Coverage</t>
  </si>
  <si>
    <t>EBITDA</t>
  </si>
  <si>
    <t>DSCR (EBITDA/CPLTD+ Interest Expense)</t>
  </si>
  <si>
    <t>Funded Debt/EBITDA</t>
  </si>
  <si>
    <t>PROFITABILITY (%)</t>
  </si>
  <si>
    <t>Gross Margin</t>
  </si>
  <si>
    <t>Net Margin</t>
  </si>
  <si>
    <t>EBITDA Margin</t>
  </si>
  <si>
    <t>ACTIVITY</t>
  </si>
  <si>
    <t>Net Accounts Receivable Days</t>
  </si>
  <si>
    <t>Inventory Days</t>
  </si>
  <si>
    <t>Accounts Payable Days</t>
  </si>
  <si>
    <t>Revenue/Sales</t>
  </si>
  <si>
    <t>Cost of Goods Sold/Purchases</t>
  </si>
  <si>
    <t>□</t>
  </si>
  <si>
    <t>Year Y (MFS/AFS) '000</t>
  </si>
  <si>
    <t>Year X (MFS/AFS) '000</t>
  </si>
  <si>
    <t>Net Profit After Tax</t>
  </si>
  <si>
    <t>Year X (MFS/AFS)' 000</t>
  </si>
  <si>
    <t>Year Y (MFS/AFS) ' 000</t>
  </si>
  <si>
    <t>12 Month Annualized '000</t>
  </si>
  <si>
    <t>Fixtures and Fittings</t>
  </si>
  <si>
    <t>GORTT SME Borrowers Only</t>
  </si>
  <si>
    <t>Ratio Summary</t>
  </si>
  <si>
    <t>Taxes Payable</t>
  </si>
  <si>
    <t>GORTT MSME Borrowers Only</t>
  </si>
  <si>
    <t>Current Portion Long Term Principal-MSME Facility</t>
  </si>
  <si>
    <t>Long Term Debt- MSME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</si>
</sst>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/>
    <xf numFmtId="0" fontId="2" fillId="0" borderId="8" xfId="0" applyFont="1" applyBorder="1"/>
    <xf numFmtId="0" fontId="0" fillId="0" borderId="6" xfId="0" applyFont="1" applyBorder="1"/>
    <xf numFmtId="0" fontId="6" fillId="0" borderId="6" xfId="0" applyFont="1" applyBorder="1"/>
    <xf numFmtId="0" fontId="0" fillId="0" borderId="6" xfId="0" applyFill="1" applyBorder="1"/>
    <xf numFmtId="0" fontId="6" fillId="0" borderId="6" xfId="0" applyFont="1" applyFill="1" applyBorder="1"/>
    <xf numFmtId="0" fontId="0" fillId="4" borderId="2" xfId="0" applyFill="1" applyBorder="1"/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left" vertical="center" indent="15"/>
    </xf>
    <xf numFmtId="0" fontId="4" fillId="0" borderId="0" xfId="0" applyFont="1" applyBorder="1" applyAlignment="1">
      <alignment horizontal="left" vertical="center" indent="15"/>
    </xf>
    <xf numFmtId="0" fontId="4" fillId="0" borderId="0" xfId="0" applyFont="1" applyBorder="1" applyAlignment="1">
      <alignment vertical="center"/>
    </xf>
    <xf numFmtId="0" fontId="0" fillId="0" borderId="15" xfId="0" applyBorder="1"/>
    <xf numFmtId="0" fontId="0" fillId="0" borderId="15" xfId="0" applyFill="1" applyBorder="1"/>
    <xf numFmtId="0" fontId="0" fillId="0" borderId="13" xfId="0" applyBorder="1"/>
    <xf numFmtId="165" fontId="0" fillId="0" borderId="0" xfId="1" applyNumberFormat="1" applyFont="1" applyBorder="1"/>
    <xf numFmtId="165" fontId="2" fillId="2" borderId="0" xfId="1" applyNumberFormat="1" applyFont="1" applyFill="1" applyBorder="1"/>
    <xf numFmtId="165" fontId="0" fillId="2" borderId="0" xfId="1" applyNumberFormat="1" applyFont="1" applyFill="1" applyBorder="1"/>
    <xf numFmtId="0" fontId="2" fillId="0" borderId="10" xfId="0" applyFont="1" applyBorder="1"/>
    <xf numFmtId="165" fontId="0" fillId="4" borderId="11" xfId="1" applyNumberFormat="1" applyFont="1" applyFill="1" applyBorder="1"/>
    <xf numFmtId="165" fontId="0" fillId="5" borderId="1" xfId="1" applyNumberFormat="1" applyFont="1" applyFill="1" applyBorder="1"/>
    <xf numFmtId="165" fontId="0" fillId="3" borderId="1" xfId="1" applyNumberFormat="1" applyFont="1" applyFill="1" applyBorder="1"/>
    <xf numFmtId="165" fontId="0" fillId="0" borderId="5" xfId="1" applyNumberFormat="1" applyFont="1" applyBorder="1"/>
    <xf numFmtId="165" fontId="0" fillId="0" borderId="7" xfId="1" applyNumberFormat="1" applyFont="1" applyBorder="1"/>
    <xf numFmtId="165" fontId="2" fillId="2" borderId="7" xfId="1" applyNumberFormat="1" applyFont="1" applyFill="1" applyBorder="1"/>
    <xf numFmtId="165" fontId="0" fillId="4" borderId="12" xfId="1" applyNumberFormat="1" applyFont="1" applyFill="1" applyBorder="1"/>
    <xf numFmtId="165" fontId="0" fillId="3" borderId="9" xfId="1" applyNumberFormat="1" applyFont="1" applyFill="1" applyBorder="1"/>
    <xf numFmtId="165" fontId="0" fillId="0" borderId="0" xfId="1" applyNumberFormat="1" applyFont="1"/>
    <xf numFmtId="1" fontId="0" fillId="0" borderId="15" xfId="0" applyNumberFormat="1" applyFill="1" applyBorder="1"/>
    <xf numFmtId="1" fontId="0" fillId="0" borderId="15" xfId="0" applyNumberFormat="1" applyBorder="1"/>
    <xf numFmtId="1" fontId="2" fillId="2" borderId="15" xfId="0" applyNumberFormat="1" applyFont="1" applyFill="1" applyBorder="1"/>
    <xf numFmtId="1" fontId="0" fillId="2" borderId="15" xfId="0" applyNumberFormat="1" applyFill="1" applyBorder="1"/>
    <xf numFmtId="1" fontId="6" fillId="5" borderId="15" xfId="0" applyNumberFormat="1" applyFont="1" applyFill="1" applyBorder="1"/>
    <xf numFmtId="1" fontId="0" fillId="5" borderId="15" xfId="0" applyNumberFormat="1" applyFill="1" applyBorder="1"/>
    <xf numFmtId="166" fontId="0" fillId="0" borderId="15" xfId="0" applyNumberFormat="1" applyBorder="1"/>
    <xf numFmtId="1" fontId="0" fillId="0" borderId="13" xfId="0" applyNumberFormat="1" applyBorder="1"/>
    <xf numFmtId="165" fontId="0" fillId="0" borderId="15" xfId="1" applyNumberFormat="1" applyFont="1" applyBorder="1"/>
    <xf numFmtId="167" fontId="0" fillId="0" borderId="15" xfId="2" applyNumberFormat="1" applyFont="1" applyBorder="1"/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165" fontId="0" fillId="0" borderId="7" xfId="1" applyNumberFormat="1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165" fontId="0" fillId="0" borderId="9" xfId="1" applyNumberFormat="1" applyFont="1" applyBorder="1" applyProtection="1">
      <protection locked="0"/>
    </xf>
    <xf numFmtId="9" fontId="0" fillId="0" borderId="5" xfId="2" applyFont="1" applyBorder="1" applyProtection="1">
      <protection locked="0"/>
    </xf>
    <xf numFmtId="9" fontId="0" fillId="0" borderId="7" xfId="2" applyFont="1" applyBorder="1" applyProtection="1">
      <protection locked="0"/>
    </xf>
    <xf numFmtId="9" fontId="0" fillId="0" borderId="9" xfId="0" applyNumberFormat="1" applyBorder="1" applyProtection="1">
      <protection locked="0"/>
    </xf>
    <xf numFmtId="165" fontId="0" fillId="0" borderId="0" xfId="1" applyNumberFormat="1" applyFont="1" applyBorder="1" applyProtection="1">
      <protection locked="0"/>
    </xf>
    <xf numFmtId="165" fontId="0" fillId="0" borderId="0" xfId="1" applyNumberFormat="1" applyFont="1" applyFill="1" applyBorder="1" applyProtection="1">
      <protection locked="0"/>
    </xf>
    <xf numFmtId="165" fontId="0" fillId="0" borderId="7" xfId="1" applyNumberFormat="1" applyFont="1" applyFill="1" applyBorder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17" fontId="2" fillId="0" borderId="0" xfId="0" applyNumberFormat="1" applyFont="1" applyBorder="1" applyAlignment="1" applyProtection="1">
      <alignment horizontal="center"/>
      <protection locked="0"/>
    </xf>
    <xf numFmtId="165" fontId="0" fillId="0" borderId="7" xfId="1" applyNumberFormat="1" applyFont="1" applyBorder="1" applyAlignment="1" applyProtection="1">
      <alignment wrapText="1"/>
      <protection locked="0"/>
    </xf>
    <xf numFmtId="1" fontId="0" fillId="0" borderId="15" xfId="0" applyNumberFormat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1" fontId="2" fillId="0" borderId="15" xfId="0" applyNumberFormat="1" applyFont="1" applyFill="1" applyBorder="1" applyProtection="1">
      <protection locked="0"/>
    </xf>
    <xf numFmtId="1" fontId="0" fillId="0" borderId="15" xfId="0" applyNumberFormat="1" applyFont="1" applyFill="1" applyBorder="1" applyProtection="1">
      <protection locked="0"/>
    </xf>
    <xf numFmtId="1" fontId="0" fillId="0" borderId="15" xfId="0" applyNumberFormat="1" applyFont="1" applyBorder="1" applyProtection="1"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9" xfId="0" applyBorder="1" applyProtection="1">
      <protection locked="0"/>
    </xf>
    <xf numFmtId="0" fontId="4" fillId="0" borderId="0" xfId="0" applyFont="1" applyBorder="1" applyAlignment="1">
      <alignment horizontal="left" vertical="center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1" fontId="2" fillId="0" borderId="15" xfId="0" applyNumberFormat="1" applyFont="1" applyFill="1" applyBorder="1" applyProtection="1"/>
    <xf numFmtId="165" fontId="0" fillId="0" borderId="7" xfId="1" applyNumberFormat="1" applyFont="1" applyBorder="1" applyProtection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right" vertical="center"/>
    </xf>
    <xf numFmtId="0" fontId="9" fillId="0" borderId="4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0" fillId="0" borderId="1" xfId="0" applyBorder="1"/>
    <xf numFmtId="165" fontId="0" fillId="0" borderId="9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3238500</xdr:colOff>
      <xdr:row>0</xdr:row>
      <xdr:rowOff>728382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38500" cy="72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3214687</xdr:colOff>
      <xdr:row>0</xdr:row>
      <xdr:rowOff>845344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14687" cy="845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109336</xdr:colOff>
      <xdr:row>0</xdr:row>
      <xdr:rowOff>69804</xdr:rowOff>
    </xdr:from>
    <xdr:to>
      <xdr:col>0</xdr:col>
      <xdr:colOff>928486</xdr:colOff>
      <xdr:row>2</xdr:row>
      <xdr:rowOff>148167</xdr:rowOff>
    </xdr:to>
    <xdr:pic>
      <xdr:nvPicPr>
        <xdr:cNvPr id="2" name="Picture 1" descr="F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36" y="69804"/>
          <a:ext cx="819150" cy="469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zoomScale="85" zoomScaleNormal="85" workbookViewId="0">
      <selection activeCell="K8" sqref="K8"/>
    </sheetView>
  </sheetViews>
  <sheetFormatPr defaultRowHeight="15" x14ac:dyDescent="0.25"/>
  <cols>
    <col min="1" max="1" width="49.140625" customWidth="1"/>
    <col min="2" max="2" width="11.85546875" customWidth="1"/>
    <col min="3" max="3" width="10.5703125" bestFit="1" customWidth="1"/>
    <col min="4" max="14" width="9.28515625" bestFit="1" customWidth="1"/>
    <col min="15" max="15" width="11.42578125" customWidth="1"/>
    <col min="16" max="16" width="11.42578125" style="34" customWidth="1"/>
  </cols>
  <sheetData>
    <row r="1" spans="1:16" ht="62.25" customHeight="1" thickBot="1" x14ac:dyDescent="0.3"/>
    <row r="2" spans="1:16" ht="15.75" x14ac:dyDescent="0.25">
      <c r="A2" s="14" t="s">
        <v>22</v>
      </c>
      <c r="B2" s="2"/>
      <c r="C2" s="2"/>
      <c r="D2" s="2"/>
      <c r="E2" s="2"/>
      <c r="F2" s="2"/>
      <c r="G2" s="15" t="s">
        <v>24</v>
      </c>
      <c r="H2" s="2"/>
      <c r="I2" s="2"/>
      <c r="J2" s="87" t="s">
        <v>83</v>
      </c>
      <c r="K2" s="2"/>
      <c r="L2" s="2"/>
      <c r="M2" s="2"/>
      <c r="N2" s="2"/>
      <c r="O2" s="2"/>
      <c r="P2" s="29"/>
    </row>
    <row r="3" spans="1:16" x14ac:dyDescent="0.25">
      <c r="A3" s="16" t="s">
        <v>23</v>
      </c>
      <c r="B3" s="81" t="s">
        <v>94</v>
      </c>
      <c r="C3" s="81"/>
      <c r="D3" s="81"/>
      <c r="E3" s="81"/>
      <c r="F3" s="4"/>
      <c r="G3" s="18" t="s">
        <v>25</v>
      </c>
      <c r="H3" s="4"/>
      <c r="I3" s="4"/>
      <c r="J3" s="88" t="s">
        <v>83</v>
      </c>
      <c r="K3" s="4"/>
      <c r="L3" s="4"/>
      <c r="M3" s="4"/>
      <c r="N3" s="4"/>
      <c r="O3" s="4"/>
      <c r="P3" s="30"/>
    </row>
    <row r="4" spans="1:16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0"/>
    </row>
    <row r="5" spans="1:16" x14ac:dyDescent="0.25">
      <c r="A5" s="3" t="s">
        <v>28</v>
      </c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</row>
    <row r="6" spans="1:16" x14ac:dyDescent="0.25">
      <c r="A6" s="3" t="s">
        <v>18</v>
      </c>
      <c r="B6" s="46" t="s">
        <v>19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x14ac:dyDescent="0.25">
      <c r="A7" s="3" t="s">
        <v>20</v>
      </c>
      <c r="B7" s="46" t="s">
        <v>21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6" ht="15.75" thickBot="1" x14ac:dyDescent="0.3">
      <c r="A8" s="6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</row>
    <row r="9" spans="1:16" ht="15.75" thickBot="1" x14ac:dyDescent="0.3">
      <c r="A9" s="1"/>
      <c r="B9" s="79" t="s">
        <v>51</v>
      </c>
      <c r="C9" s="80"/>
      <c r="D9" s="76" t="s">
        <v>15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1:16" ht="45" x14ac:dyDescent="0.25">
      <c r="A10" s="3"/>
      <c r="B10" s="57" t="s">
        <v>85</v>
      </c>
      <c r="C10" s="57" t="s">
        <v>84</v>
      </c>
      <c r="D10" s="58">
        <v>44562</v>
      </c>
      <c r="E10" s="58">
        <v>44593</v>
      </c>
      <c r="F10" s="58">
        <v>44621</v>
      </c>
      <c r="G10" s="58">
        <v>44652</v>
      </c>
      <c r="H10" s="58">
        <v>44682</v>
      </c>
      <c r="I10" s="58">
        <v>44713</v>
      </c>
      <c r="J10" s="58">
        <v>44743</v>
      </c>
      <c r="K10" s="58">
        <v>44774</v>
      </c>
      <c r="L10" s="58">
        <v>44805</v>
      </c>
      <c r="M10" s="58">
        <v>44835</v>
      </c>
      <c r="N10" s="58">
        <v>44866</v>
      </c>
      <c r="O10" s="58">
        <v>44896</v>
      </c>
      <c r="P10" s="59" t="s">
        <v>89</v>
      </c>
    </row>
    <row r="11" spans="1:16" x14ac:dyDescent="0.25">
      <c r="A11" s="3" t="s">
        <v>81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6">
        <f>SUM(D11:O11)</f>
        <v>0</v>
      </c>
    </row>
    <row r="12" spans="1:16" x14ac:dyDescent="0.25">
      <c r="A12" s="3" t="s">
        <v>82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6">
        <f>SUM(D12:O12)</f>
        <v>0</v>
      </c>
    </row>
    <row r="13" spans="1:16" x14ac:dyDescent="0.25">
      <c r="A13" s="7" t="s">
        <v>12</v>
      </c>
      <c r="B13" s="23">
        <f>B11-B12</f>
        <v>0</v>
      </c>
      <c r="C13" s="23">
        <f t="shared" ref="C13:O13" si="0">C11-C12</f>
        <v>0</v>
      </c>
      <c r="D13" s="23">
        <f t="shared" si="0"/>
        <v>0</v>
      </c>
      <c r="E13" s="23">
        <f>E11-E12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3">
        <f t="shared" si="0"/>
        <v>0</v>
      </c>
      <c r="J13" s="23">
        <f t="shared" si="0"/>
        <v>0</v>
      </c>
      <c r="K13" s="23">
        <f t="shared" si="0"/>
        <v>0</v>
      </c>
      <c r="L13" s="23">
        <f t="shared" si="0"/>
        <v>0</v>
      </c>
      <c r="M13" s="23">
        <f t="shared" si="0"/>
        <v>0</v>
      </c>
      <c r="N13" s="23">
        <f t="shared" si="0"/>
        <v>0</v>
      </c>
      <c r="O13" s="23">
        <f t="shared" si="0"/>
        <v>0</v>
      </c>
      <c r="P13" s="31">
        <f>P11-P12</f>
        <v>0</v>
      </c>
    </row>
    <row r="14" spans="1:16" x14ac:dyDescent="0.25">
      <c r="A14" s="3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0"/>
    </row>
    <row r="15" spans="1:16" x14ac:dyDescent="0.25">
      <c r="A15" s="3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30"/>
    </row>
    <row r="16" spans="1:16" x14ac:dyDescent="0.25">
      <c r="A16" s="3" t="s">
        <v>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7"/>
    </row>
    <row r="17" spans="1:16" x14ac:dyDescent="0.25">
      <c r="A17" s="3" t="s">
        <v>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7"/>
    </row>
    <row r="18" spans="1:16" x14ac:dyDescent="0.25">
      <c r="A18" s="3" t="s">
        <v>4</v>
      </c>
      <c r="B18" s="54">
        <v>1000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7"/>
    </row>
    <row r="19" spans="1:16" x14ac:dyDescent="0.25">
      <c r="A19" s="3" t="s">
        <v>5</v>
      </c>
      <c r="B19" s="54"/>
      <c r="C19" s="5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47"/>
    </row>
    <row r="20" spans="1:16" x14ac:dyDescent="0.25">
      <c r="A20" s="3" t="s">
        <v>6</v>
      </c>
      <c r="B20" s="54"/>
      <c r="C20" s="55"/>
      <c r="D20" s="54"/>
      <c r="E20" s="54"/>
      <c r="F20" s="54"/>
      <c r="G20" s="54"/>
      <c r="H20" s="54"/>
      <c r="I20" s="54"/>
      <c r="J20" s="54"/>
      <c r="K20" s="73"/>
      <c r="L20" s="54"/>
      <c r="M20" s="54"/>
      <c r="N20" s="54"/>
      <c r="O20" s="54"/>
      <c r="P20" s="47"/>
    </row>
    <row r="21" spans="1:16" x14ac:dyDescent="0.25">
      <c r="A21" s="3" t="s">
        <v>7</v>
      </c>
      <c r="B21" s="54"/>
      <c r="C21" s="55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47"/>
    </row>
    <row r="22" spans="1:16" x14ac:dyDescent="0.25">
      <c r="A22" s="3" t="s">
        <v>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47"/>
    </row>
    <row r="23" spans="1:16" x14ac:dyDescent="0.25">
      <c r="A23" s="7" t="s">
        <v>8</v>
      </c>
      <c r="B23" s="24">
        <f>SUM(B16:B22)</f>
        <v>1000</v>
      </c>
      <c r="C23" s="24">
        <f>SUM(C16:C22)</f>
        <v>0</v>
      </c>
      <c r="D23" s="24">
        <f t="shared" ref="D23:O23" si="1">SUM(D16:D22)</f>
        <v>0</v>
      </c>
      <c r="E23" s="24">
        <f t="shared" si="1"/>
        <v>0</v>
      </c>
      <c r="F23" s="24">
        <f t="shared" si="1"/>
        <v>0</v>
      </c>
      <c r="G23" s="24">
        <f t="shared" si="1"/>
        <v>0</v>
      </c>
      <c r="H23" s="24">
        <f t="shared" si="1"/>
        <v>0</v>
      </c>
      <c r="I23" s="24">
        <f t="shared" si="1"/>
        <v>0</v>
      </c>
      <c r="J23" s="24">
        <f t="shared" si="1"/>
        <v>0</v>
      </c>
      <c r="K23" s="24">
        <f t="shared" si="1"/>
        <v>0</v>
      </c>
      <c r="L23" s="24">
        <f t="shared" si="1"/>
        <v>0</v>
      </c>
      <c r="M23" s="24">
        <f t="shared" si="1"/>
        <v>0</v>
      </c>
      <c r="N23" s="24">
        <f t="shared" si="1"/>
        <v>0</v>
      </c>
      <c r="O23" s="24">
        <f t="shared" si="1"/>
        <v>0</v>
      </c>
      <c r="P23" s="31">
        <f>SUM(D23:O23)</f>
        <v>0</v>
      </c>
    </row>
    <row r="24" spans="1:16" x14ac:dyDescent="0.25">
      <c r="A24" s="3" t="s">
        <v>17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47"/>
    </row>
    <row r="25" spans="1:16" x14ac:dyDescent="0.25">
      <c r="A25" s="7" t="s">
        <v>32</v>
      </c>
      <c r="B25" s="24">
        <f>B13-B23+B24</f>
        <v>-1000</v>
      </c>
      <c r="C25" s="24">
        <f>C13-C23+C24</f>
        <v>0</v>
      </c>
      <c r="D25" s="24">
        <f t="shared" ref="D25:O25" si="2">D13-D23+D24</f>
        <v>0</v>
      </c>
      <c r="E25" s="24">
        <f t="shared" si="2"/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  <c r="N25" s="24">
        <f t="shared" si="2"/>
        <v>0</v>
      </c>
      <c r="O25" s="24">
        <f t="shared" si="2"/>
        <v>0</v>
      </c>
      <c r="P25" s="31">
        <f>SUM(D25:O25)</f>
        <v>0</v>
      </c>
    </row>
    <row r="26" spans="1:16" x14ac:dyDescent="0.25">
      <c r="A26" s="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47"/>
    </row>
    <row r="27" spans="1:16" x14ac:dyDescent="0.25">
      <c r="A27" s="3" t="s">
        <v>13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75">
        <f>SUM(D27:O27)</f>
        <v>0</v>
      </c>
    </row>
    <row r="28" spans="1:16" x14ac:dyDescent="0.25">
      <c r="A28" s="3" t="s">
        <v>14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75">
        <f>SUM(D28:O28)</f>
        <v>0</v>
      </c>
    </row>
    <row r="29" spans="1:16" x14ac:dyDescent="0.25">
      <c r="A29" s="3" t="s">
        <v>33</v>
      </c>
      <c r="B29" s="55"/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75">
        <f>(P25-(P27+P28))*0.25</f>
        <v>0</v>
      </c>
    </row>
    <row r="30" spans="1:16" ht="15.75" thickBot="1" x14ac:dyDescent="0.3">
      <c r="A30" s="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47"/>
    </row>
    <row r="31" spans="1:16" ht="15.75" thickBot="1" x14ac:dyDescent="0.3">
      <c r="A31" s="25" t="s">
        <v>86</v>
      </c>
      <c r="B31" s="26">
        <f>B25-SUM(B27:B29)</f>
        <v>-1000</v>
      </c>
      <c r="C31" s="26">
        <f>C25-SUM(C27:C29)</f>
        <v>0</v>
      </c>
      <c r="D31" s="26">
        <f>D25-SUM(D27:D29)</f>
        <v>0</v>
      </c>
      <c r="E31" s="26">
        <f t="shared" ref="E31:O31" si="3">E25-SUM(E27:E29)</f>
        <v>0</v>
      </c>
      <c r="F31" s="26">
        <f t="shared" si="3"/>
        <v>0</v>
      </c>
      <c r="G31" s="26">
        <f t="shared" si="3"/>
        <v>0</v>
      </c>
      <c r="H31" s="26">
        <f>H25-SUM(H27:H29)</f>
        <v>0</v>
      </c>
      <c r="I31" s="26">
        <f t="shared" si="3"/>
        <v>0</v>
      </c>
      <c r="J31" s="26">
        <f t="shared" si="3"/>
        <v>0</v>
      </c>
      <c r="K31" s="26">
        <f t="shared" si="3"/>
        <v>0</v>
      </c>
      <c r="L31" s="26">
        <f t="shared" si="3"/>
        <v>0</v>
      </c>
      <c r="M31" s="26">
        <f t="shared" si="3"/>
        <v>0</v>
      </c>
      <c r="N31" s="26">
        <f t="shared" si="3"/>
        <v>0</v>
      </c>
      <c r="O31" s="26">
        <f t="shared" si="3"/>
        <v>0</v>
      </c>
      <c r="P31" s="32">
        <f>P25-SUM(P27:P29)</f>
        <v>0</v>
      </c>
    </row>
    <row r="32" spans="1:16" ht="15.75" thickBot="1" x14ac:dyDescent="0.3">
      <c r="A32" s="8" t="s">
        <v>61</v>
      </c>
      <c r="B32" s="27"/>
      <c r="C32" s="27"/>
      <c r="D32" s="28">
        <f>'Balance Sheet'!C12+((1-$B$34)*D11)-((1-$B$35)*D12)+((1-$B$36)*D23)</f>
        <v>0</v>
      </c>
      <c r="E32" s="28">
        <f>D32+((1-$B$34)*E11)-((1-$B$35)*E12)+((1-$B$36)*E23)</f>
        <v>0</v>
      </c>
      <c r="F32" s="28">
        <f>E32+((1-$B$34)*F11)-((1-$B$35)*F12)+((1-$B$36)*F23)</f>
        <v>0</v>
      </c>
      <c r="G32" s="28">
        <f t="shared" ref="G32:N32" si="4">F32+((1-$B$34)*G11)-((1-$B$35)*G12)+((1-$B$36)*G23)</f>
        <v>0</v>
      </c>
      <c r="H32" s="28">
        <f t="shared" si="4"/>
        <v>0</v>
      </c>
      <c r="I32" s="28">
        <f t="shared" si="4"/>
        <v>0</v>
      </c>
      <c r="J32" s="28">
        <f t="shared" si="4"/>
        <v>0</v>
      </c>
      <c r="K32" s="28">
        <f t="shared" si="4"/>
        <v>0</v>
      </c>
      <c r="L32" s="28">
        <f t="shared" si="4"/>
        <v>0</v>
      </c>
      <c r="M32" s="28">
        <f t="shared" si="4"/>
        <v>0</v>
      </c>
      <c r="N32" s="28">
        <f t="shared" si="4"/>
        <v>0</v>
      </c>
      <c r="O32" s="28">
        <f>N32+((1-$B$34)*O11)-((1-$B$35)*O12)+((1-$B$36)*O23)</f>
        <v>0</v>
      </c>
      <c r="P32" s="33"/>
    </row>
    <row r="33" spans="1:16" ht="15.75" thickBot="1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0"/>
    </row>
    <row r="34" spans="1:16" x14ac:dyDescent="0.25">
      <c r="A34" s="1" t="s">
        <v>56</v>
      </c>
      <c r="B34" s="51">
        <v>0.05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30"/>
    </row>
    <row r="35" spans="1:16" x14ac:dyDescent="0.25">
      <c r="A35" s="3" t="s">
        <v>57</v>
      </c>
      <c r="B35" s="52">
        <v>0.05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30"/>
    </row>
    <row r="36" spans="1:16" ht="15.75" thickBot="1" x14ac:dyDescent="0.3">
      <c r="A36" s="6" t="s">
        <v>60</v>
      </c>
      <c r="B36" s="53">
        <v>0.05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30"/>
    </row>
    <row r="37" spans="1:16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30"/>
    </row>
    <row r="38" spans="1:16" x14ac:dyDescent="0.25">
      <c r="A38" s="45" t="s">
        <v>26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</row>
    <row r="39" spans="1:16" x14ac:dyDescent="0.2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7"/>
    </row>
    <row r="40" spans="1:16" ht="15.75" thickBot="1" x14ac:dyDescent="0.3">
      <c r="A40" s="4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7"/>
    </row>
    <row r="41" spans="1:16" ht="21.75" customHeight="1" x14ac:dyDescent="0.25">
      <c r="A41" s="45" t="s">
        <v>27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7"/>
    </row>
    <row r="42" spans="1:16" x14ac:dyDescent="0.25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7"/>
    </row>
    <row r="43" spans="1:16" ht="15.75" thickBot="1" x14ac:dyDescent="0.3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0"/>
    </row>
  </sheetData>
  <mergeCells count="3">
    <mergeCell ref="D9:P9"/>
    <mergeCell ref="B9:C9"/>
    <mergeCell ref="B3:E3"/>
  </mergeCells>
  <pageMargins left="0.70866141732283472" right="0.70866141732283472" top="0.74803149606299213" bottom="0.74803149606299213" header="0.31496062992125984" footer="0.31496062992125984"/>
  <pageSetup scale="6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abSelected="1" zoomScale="80" zoomScaleNormal="80" workbookViewId="0">
      <selection activeCell="C1" sqref="C1"/>
    </sheetView>
  </sheetViews>
  <sheetFormatPr defaultRowHeight="15" x14ac:dyDescent="0.25"/>
  <cols>
    <col min="1" max="1" width="50.140625" bestFit="1" customWidth="1"/>
    <col min="2" max="2" width="18.5703125" customWidth="1"/>
    <col min="3" max="3" width="24.140625" bestFit="1" customWidth="1"/>
    <col min="4" max="4" width="22.140625" bestFit="1" customWidth="1"/>
    <col min="5" max="14" width="9.140625" style="73"/>
    <col min="15" max="15" width="20.85546875" style="73" bestFit="1" customWidth="1"/>
    <col min="16" max="18" width="9.140625" style="73"/>
  </cols>
  <sheetData>
    <row r="1" spans="1:4" ht="71.25" customHeight="1" thickBot="1" x14ac:dyDescent="0.3"/>
    <row r="2" spans="1:4" ht="15.75" x14ac:dyDescent="0.25">
      <c r="A2" s="14" t="s">
        <v>22</v>
      </c>
      <c r="B2" s="2"/>
      <c r="C2" s="15" t="s">
        <v>24</v>
      </c>
      <c r="D2" s="69" t="s">
        <v>83</v>
      </c>
    </row>
    <row r="3" spans="1:4" x14ac:dyDescent="0.25">
      <c r="A3" s="16" t="s">
        <v>23</v>
      </c>
      <c r="B3" s="17"/>
      <c r="C3" s="18" t="s">
        <v>25</v>
      </c>
      <c r="D3" s="68" t="s">
        <v>83</v>
      </c>
    </row>
    <row r="4" spans="1:4" x14ac:dyDescent="0.25">
      <c r="A4" s="3"/>
      <c r="B4" s="84" t="s">
        <v>94</v>
      </c>
      <c r="C4" s="84"/>
      <c r="D4" s="85"/>
    </row>
    <row r="5" spans="1:4" x14ac:dyDescent="0.25">
      <c r="A5" s="3" t="s">
        <v>28</v>
      </c>
      <c r="B5" s="46" t="s">
        <v>59</v>
      </c>
      <c r="C5" s="46"/>
      <c r="D5" s="68"/>
    </row>
    <row r="6" spans="1:4" x14ac:dyDescent="0.25">
      <c r="A6" s="3" t="s">
        <v>18</v>
      </c>
      <c r="B6" s="46" t="s">
        <v>19</v>
      </c>
      <c r="C6" s="46"/>
      <c r="D6" s="68"/>
    </row>
    <row r="7" spans="1:4" x14ac:dyDescent="0.25">
      <c r="A7" s="3" t="s">
        <v>20</v>
      </c>
      <c r="B7" s="46" t="s">
        <v>21</v>
      </c>
      <c r="C7" s="46"/>
      <c r="D7" s="68"/>
    </row>
    <row r="8" spans="1:4" ht="15.75" thickBot="1" x14ac:dyDescent="0.3">
      <c r="A8" s="3"/>
      <c r="B8" s="4"/>
      <c r="C8" s="4"/>
      <c r="D8" s="5"/>
    </row>
    <row r="9" spans="1:4" ht="15.75" thickBot="1" x14ac:dyDescent="0.3">
      <c r="A9" s="1"/>
      <c r="B9" s="82" t="s">
        <v>1</v>
      </c>
      <c r="C9" s="83"/>
      <c r="D9" s="13" t="s">
        <v>15</v>
      </c>
    </row>
    <row r="10" spans="1:4" ht="30.75" customHeight="1" x14ac:dyDescent="0.25">
      <c r="A10" s="3"/>
      <c r="B10" s="65" t="s">
        <v>87</v>
      </c>
      <c r="C10" s="66" t="s">
        <v>88</v>
      </c>
      <c r="D10" s="67" t="s">
        <v>89</v>
      </c>
    </row>
    <row r="11" spans="1:4" x14ac:dyDescent="0.25">
      <c r="A11" s="3" t="s">
        <v>52</v>
      </c>
      <c r="B11" s="19"/>
      <c r="C11" s="20"/>
      <c r="D11" s="20"/>
    </row>
    <row r="12" spans="1:4" x14ac:dyDescent="0.25">
      <c r="A12" s="3" t="s">
        <v>29</v>
      </c>
      <c r="B12" s="60"/>
      <c r="C12" s="61"/>
      <c r="D12" s="61"/>
    </row>
    <row r="13" spans="1:4" x14ac:dyDescent="0.25">
      <c r="A13" s="3" t="s">
        <v>30</v>
      </c>
      <c r="B13" s="60"/>
      <c r="C13" s="62"/>
      <c r="D13" s="62"/>
    </row>
    <row r="14" spans="1:4" x14ac:dyDescent="0.25">
      <c r="A14" s="3" t="s">
        <v>10</v>
      </c>
      <c r="B14" s="60"/>
      <c r="C14" s="62"/>
      <c r="D14" s="74">
        <f>'Income Statement'!P11*'Income Statement'!B34</f>
        <v>0</v>
      </c>
    </row>
    <row r="15" spans="1:4" x14ac:dyDescent="0.25">
      <c r="A15" s="3" t="s">
        <v>31</v>
      </c>
      <c r="B15" s="60"/>
      <c r="C15" s="61"/>
      <c r="D15" s="61"/>
    </row>
    <row r="16" spans="1:4" x14ac:dyDescent="0.25">
      <c r="A16" s="7" t="s">
        <v>36</v>
      </c>
      <c r="B16" s="37">
        <f>SUM(B12:B15)</f>
        <v>0</v>
      </c>
      <c r="C16" s="37">
        <f>SUM(C12:C15)</f>
        <v>0</v>
      </c>
      <c r="D16" s="38">
        <f>SUM(D12:D15)</f>
        <v>0</v>
      </c>
    </row>
    <row r="17" spans="1:4" x14ac:dyDescent="0.25">
      <c r="A17" s="3"/>
      <c r="B17" s="36"/>
      <c r="C17" s="35"/>
      <c r="D17" s="35"/>
    </row>
    <row r="18" spans="1:4" x14ac:dyDescent="0.25">
      <c r="A18" s="3" t="s">
        <v>53</v>
      </c>
      <c r="B18" s="60"/>
      <c r="C18" s="61"/>
      <c r="D18" s="61"/>
    </row>
    <row r="19" spans="1:4" x14ac:dyDescent="0.25">
      <c r="A19" s="3" t="s">
        <v>34</v>
      </c>
      <c r="B19" s="60"/>
      <c r="C19" s="61"/>
      <c r="D19" s="61"/>
    </row>
    <row r="20" spans="1:4" x14ac:dyDescent="0.25">
      <c r="A20" s="3" t="s">
        <v>90</v>
      </c>
      <c r="B20" s="60"/>
      <c r="C20" s="61"/>
      <c r="D20" s="61"/>
    </row>
    <row r="21" spans="1:4" x14ac:dyDescent="0.25">
      <c r="A21" s="3" t="s">
        <v>35</v>
      </c>
      <c r="B21" s="60"/>
      <c r="C21" s="61"/>
      <c r="D21" s="61"/>
    </row>
    <row r="22" spans="1:4" x14ac:dyDescent="0.25">
      <c r="A22" s="3" t="s">
        <v>37</v>
      </c>
      <c r="B22" s="37">
        <f>SUM(B19:B21)</f>
        <v>0</v>
      </c>
      <c r="C22" s="37">
        <f t="shared" ref="C22" si="0">SUM(C19:C21)</f>
        <v>0</v>
      </c>
      <c r="D22" s="38">
        <f>SUM(D19:D21)</f>
        <v>0</v>
      </c>
    </row>
    <row r="23" spans="1:4" x14ac:dyDescent="0.25">
      <c r="A23" s="3"/>
      <c r="B23" s="36"/>
      <c r="C23" s="35"/>
      <c r="D23" s="35"/>
    </row>
    <row r="24" spans="1:4" x14ac:dyDescent="0.25">
      <c r="A24" s="3" t="s">
        <v>38</v>
      </c>
      <c r="B24" s="36"/>
      <c r="C24" s="35"/>
      <c r="D24" s="35"/>
    </row>
    <row r="25" spans="1:4" x14ac:dyDescent="0.25">
      <c r="A25" s="9" t="s">
        <v>39</v>
      </c>
      <c r="B25" s="64"/>
      <c r="C25" s="61"/>
      <c r="D25" s="62"/>
    </row>
    <row r="26" spans="1:4" x14ac:dyDescent="0.25">
      <c r="A26" s="3" t="s">
        <v>40</v>
      </c>
      <c r="B26" s="60"/>
      <c r="C26" s="61"/>
      <c r="D26" s="61"/>
    </row>
    <row r="27" spans="1:4" x14ac:dyDescent="0.25">
      <c r="A27" s="10" t="s">
        <v>95</v>
      </c>
      <c r="B27" s="39"/>
      <c r="C27" s="40"/>
      <c r="D27" s="63"/>
    </row>
    <row r="28" spans="1:4" x14ac:dyDescent="0.25">
      <c r="A28" s="3" t="s">
        <v>11</v>
      </c>
      <c r="B28" s="60"/>
      <c r="C28" s="61"/>
      <c r="D28" s="74">
        <f>'Income Statement'!P12*'Income Statement'!B35</f>
        <v>0</v>
      </c>
    </row>
    <row r="29" spans="1:4" x14ac:dyDescent="0.25">
      <c r="A29" s="3" t="s">
        <v>41</v>
      </c>
      <c r="B29" s="60"/>
      <c r="C29" s="61"/>
      <c r="D29" s="61"/>
    </row>
    <row r="30" spans="1:4" x14ac:dyDescent="0.25">
      <c r="A30" s="3" t="s">
        <v>93</v>
      </c>
      <c r="B30" s="60"/>
      <c r="C30" s="61"/>
      <c r="D30" s="61"/>
    </row>
    <row r="31" spans="1:4" x14ac:dyDescent="0.25">
      <c r="A31" s="3" t="s">
        <v>42</v>
      </c>
      <c r="B31" s="60"/>
      <c r="C31" s="61"/>
      <c r="D31" s="61"/>
    </row>
    <row r="32" spans="1:4" x14ac:dyDescent="0.25">
      <c r="A32" s="3" t="s">
        <v>47</v>
      </c>
      <c r="B32" s="38">
        <f>SUM(B25:B31)</f>
        <v>0</v>
      </c>
      <c r="C32" s="38">
        <f t="shared" ref="C32:D32" si="1">SUM(C25:C31)</f>
        <v>0</v>
      </c>
      <c r="D32" s="38">
        <f t="shared" si="1"/>
        <v>0</v>
      </c>
    </row>
    <row r="33" spans="1:4" x14ac:dyDescent="0.25">
      <c r="A33" s="3"/>
      <c r="B33" s="36"/>
      <c r="C33" s="35"/>
      <c r="D33" s="35"/>
    </row>
    <row r="34" spans="1:4" x14ac:dyDescent="0.25">
      <c r="A34" s="3" t="s">
        <v>43</v>
      </c>
      <c r="B34" s="36"/>
      <c r="C34" s="35"/>
      <c r="D34" s="35"/>
    </row>
    <row r="35" spans="1:4" x14ac:dyDescent="0.25">
      <c r="A35" s="3" t="s">
        <v>45</v>
      </c>
      <c r="B35" s="60"/>
      <c r="C35" s="61"/>
      <c r="D35" s="61"/>
    </row>
    <row r="36" spans="1:4" x14ac:dyDescent="0.25">
      <c r="A36" s="12" t="s">
        <v>96</v>
      </c>
      <c r="B36" s="40"/>
      <c r="C36" s="40"/>
      <c r="D36" s="61"/>
    </row>
    <row r="37" spans="1:4" x14ac:dyDescent="0.25">
      <c r="A37" s="3" t="s">
        <v>44</v>
      </c>
      <c r="B37" s="60"/>
      <c r="C37" s="61"/>
      <c r="D37" s="61"/>
    </row>
    <row r="38" spans="1:4" x14ac:dyDescent="0.25">
      <c r="A38" s="3" t="s">
        <v>46</v>
      </c>
      <c r="B38" s="38">
        <f>SUM(B35:B37)</f>
        <v>0</v>
      </c>
      <c r="C38" s="38">
        <f t="shared" ref="C38" si="2">SUM(C35:C37)</f>
        <v>0</v>
      </c>
      <c r="D38" s="38">
        <f>SUM(D35:D37)</f>
        <v>0</v>
      </c>
    </row>
    <row r="39" spans="1:4" x14ac:dyDescent="0.25">
      <c r="A39" s="3"/>
      <c r="B39" s="60"/>
      <c r="C39" s="61"/>
      <c r="D39" s="61"/>
    </row>
    <row r="40" spans="1:4" x14ac:dyDescent="0.25">
      <c r="A40" s="3" t="s">
        <v>48</v>
      </c>
      <c r="B40" s="60"/>
      <c r="C40" s="61"/>
      <c r="D40" s="61"/>
    </row>
    <row r="41" spans="1:4" x14ac:dyDescent="0.25">
      <c r="A41" s="11" t="s">
        <v>49</v>
      </c>
      <c r="B41" s="60"/>
      <c r="C41" s="61"/>
      <c r="D41" s="61"/>
    </row>
    <row r="42" spans="1:4" x14ac:dyDescent="0.25">
      <c r="A42" s="11" t="s">
        <v>50</v>
      </c>
      <c r="B42" s="60"/>
      <c r="C42" s="61"/>
      <c r="D42" s="61"/>
    </row>
    <row r="43" spans="1:4" x14ac:dyDescent="0.25">
      <c r="A43" s="11"/>
      <c r="B43" s="38">
        <f>SUM(B41:B42)</f>
        <v>0</v>
      </c>
      <c r="C43" s="38">
        <f>SUM(C41:C42)</f>
        <v>0</v>
      </c>
      <c r="D43" s="38">
        <f>SUM(D41:D42)</f>
        <v>0</v>
      </c>
    </row>
    <row r="44" spans="1:4" x14ac:dyDescent="0.25">
      <c r="A44" s="11"/>
      <c r="B44" s="19"/>
      <c r="C44" s="36"/>
      <c r="D44" s="36"/>
    </row>
    <row r="45" spans="1:4" ht="15.75" thickBot="1" x14ac:dyDescent="0.3">
      <c r="A45" s="8" t="s">
        <v>58</v>
      </c>
      <c r="B45" s="42">
        <f>(B16+B22-B32-B38)-B43</f>
        <v>0</v>
      </c>
      <c r="C45" s="42">
        <f>(C16+C22-C32-C38)-C43</f>
        <v>0</v>
      </c>
      <c r="D45" s="42">
        <f>(D16+D22-D32-D38)-D43</f>
        <v>0</v>
      </c>
    </row>
    <row r="46" spans="1:4" x14ac:dyDescent="0.25">
      <c r="A46" s="3"/>
      <c r="B46" s="4"/>
      <c r="C46" s="4"/>
      <c r="D46" s="5"/>
    </row>
    <row r="47" spans="1:4" x14ac:dyDescent="0.25">
      <c r="A47" s="3"/>
      <c r="B47" s="4"/>
      <c r="C47" s="4"/>
      <c r="D47" s="5"/>
    </row>
    <row r="48" spans="1:4" x14ac:dyDescent="0.25">
      <c r="A48" s="3"/>
      <c r="B48" s="4"/>
      <c r="C48" s="4"/>
      <c r="D48" s="5"/>
    </row>
    <row r="49" spans="1:4" x14ac:dyDescent="0.25">
      <c r="A49" s="45" t="s">
        <v>26</v>
      </c>
      <c r="B49" s="46"/>
      <c r="C49" s="46"/>
      <c r="D49" s="68"/>
    </row>
    <row r="50" spans="1:4" x14ac:dyDescent="0.25">
      <c r="A50" s="45"/>
      <c r="B50" s="46"/>
      <c r="C50" s="46"/>
      <c r="D50" s="68"/>
    </row>
    <row r="51" spans="1:4" ht="15.75" thickBot="1" x14ac:dyDescent="0.3">
      <c r="A51" s="48"/>
      <c r="B51" s="46"/>
      <c r="C51" s="46"/>
      <c r="D51" s="68"/>
    </row>
    <row r="52" spans="1:4" x14ac:dyDescent="0.25">
      <c r="A52" s="45" t="s">
        <v>27</v>
      </c>
      <c r="B52" s="46"/>
      <c r="C52" s="46"/>
      <c r="D52" s="68"/>
    </row>
    <row r="53" spans="1:4" x14ac:dyDescent="0.25">
      <c r="A53" s="45"/>
      <c r="B53" s="46"/>
      <c r="C53" s="46"/>
      <c r="D53" s="68"/>
    </row>
    <row r="54" spans="1:4" x14ac:dyDescent="0.25">
      <c r="A54" s="45"/>
      <c r="B54" s="46"/>
      <c r="C54" s="46"/>
      <c r="D54" s="68"/>
    </row>
    <row r="55" spans="1:4" x14ac:dyDescent="0.25">
      <c r="A55" s="45"/>
      <c r="B55" s="46"/>
      <c r="C55" s="46"/>
      <c r="D55" s="68"/>
    </row>
    <row r="56" spans="1:4" ht="15.75" thickBot="1" x14ac:dyDescent="0.3">
      <c r="A56" s="48"/>
      <c r="B56" s="49"/>
      <c r="C56" s="49"/>
      <c r="D56" s="70"/>
    </row>
  </sheetData>
  <mergeCells count="2">
    <mergeCell ref="B9:C9"/>
    <mergeCell ref="B4:D4"/>
  </mergeCells>
  <conditionalFormatting sqref="B45:D45">
    <cfRule type="cellIs" dxfId="0" priority="1" operator="greaterThan">
      <formula>5</formula>
    </cfRule>
  </conditionalFormatting>
  <pageMargins left="0.7" right="0.7" top="0.75" bottom="0.75" header="0.3" footer="0.3"/>
  <pageSetup scale="8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37" zoomScale="90" zoomScaleNormal="90" workbookViewId="0">
      <selection activeCell="A52" sqref="A52"/>
    </sheetView>
  </sheetViews>
  <sheetFormatPr defaultRowHeight="15" x14ac:dyDescent="0.25"/>
  <cols>
    <col min="1" max="1" width="41.85546875" customWidth="1"/>
    <col min="2" max="2" width="17.85546875" customWidth="1"/>
    <col min="3" max="3" width="20.28515625" customWidth="1"/>
    <col min="4" max="4" width="20" bestFit="1" customWidth="1"/>
    <col min="5" max="21" width="9.140625" style="73"/>
  </cols>
  <sheetData>
    <row r="1" spans="1:4" ht="15.75" x14ac:dyDescent="0.25">
      <c r="A1" s="14" t="s">
        <v>22</v>
      </c>
      <c r="B1" s="86" t="s">
        <v>24</v>
      </c>
      <c r="C1" s="86"/>
      <c r="D1" s="69" t="s">
        <v>83</v>
      </c>
    </row>
    <row r="2" spans="1:4" x14ac:dyDescent="0.25">
      <c r="A2" s="16" t="s">
        <v>23</v>
      </c>
      <c r="B2" s="71"/>
      <c r="C2" s="18" t="s">
        <v>25</v>
      </c>
      <c r="D2" s="68" t="s">
        <v>83</v>
      </c>
    </row>
    <row r="3" spans="1:4" x14ac:dyDescent="0.25">
      <c r="A3" s="3"/>
      <c r="B3" s="84" t="s">
        <v>91</v>
      </c>
      <c r="C3" s="84"/>
      <c r="D3" s="85"/>
    </row>
    <row r="4" spans="1:4" x14ac:dyDescent="0.25">
      <c r="A4" s="3" t="s">
        <v>28</v>
      </c>
      <c r="B4" s="46" t="s">
        <v>92</v>
      </c>
      <c r="C4" s="46"/>
      <c r="D4" s="68"/>
    </row>
    <row r="5" spans="1:4" x14ac:dyDescent="0.25">
      <c r="A5" s="3" t="s">
        <v>18</v>
      </c>
      <c r="B5" s="46" t="s">
        <v>19</v>
      </c>
      <c r="C5" s="46"/>
      <c r="D5" s="68"/>
    </row>
    <row r="6" spans="1:4" x14ac:dyDescent="0.25">
      <c r="A6" s="3" t="s">
        <v>20</v>
      </c>
      <c r="B6" s="46" t="s">
        <v>21</v>
      </c>
      <c r="C6" s="46"/>
      <c r="D6" s="68"/>
    </row>
    <row r="7" spans="1:4" ht="15.75" thickBot="1" x14ac:dyDescent="0.3">
      <c r="A7" s="3"/>
      <c r="B7" s="4"/>
      <c r="C7" s="4"/>
      <c r="D7" s="5"/>
    </row>
    <row r="8" spans="1:4" ht="15.75" thickBot="1" x14ac:dyDescent="0.3">
      <c r="A8" s="3"/>
      <c r="B8" s="82" t="s">
        <v>1</v>
      </c>
      <c r="C8" s="83"/>
      <c r="D8" s="13" t="s">
        <v>15</v>
      </c>
    </row>
    <row r="9" spans="1:4" x14ac:dyDescent="0.25">
      <c r="A9" s="3"/>
      <c r="B9" s="66" t="s">
        <v>54</v>
      </c>
      <c r="C9" s="66" t="s">
        <v>55</v>
      </c>
      <c r="D9" s="72" t="s">
        <v>16</v>
      </c>
    </row>
    <row r="10" spans="1:4" x14ac:dyDescent="0.25">
      <c r="A10" s="7" t="s">
        <v>62</v>
      </c>
      <c r="B10" s="19"/>
      <c r="C10" s="19"/>
      <c r="D10" s="19"/>
    </row>
    <row r="11" spans="1:4" x14ac:dyDescent="0.25">
      <c r="A11" s="3" t="s">
        <v>63</v>
      </c>
      <c r="B11" s="41" t="e">
        <f>'Balance Sheet'!B16/'Balance Sheet'!B32</f>
        <v>#DIV/0!</v>
      </c>
      <c r="C11" s="41" t="e">
        <f>'Balance Sheet'!C16/'Balance Sheet'!C32</f>
        <v>#DIV/0!</v>
      </c>
      <c r="D11" s="41" t="e">
        <f>'Balance Sheet'!D16/'Balance Sheet'!D32</f>
        <v>#DIV/0!</v>
      </c>
    </row>
    <row r="12" spans="1:4" x14ac:dyDescent="0.25">
      <c r="A12" s="3" t="s">
        <v>64</v>
      </c>
      <c r="B12" s="43">
        <f>'Balance Sheet'!B16-'Balance Sheet'!B32</f>
        <v>0</v>
      </c>
      <c r="C12" s="43">
        <f>'Balance Sheet'!C16-'Balance Sheet'!C32</f>
        <v>0</v>
      </c>
      <c r="D12" s="43">
        <f>'Balance Sheet'!D16-'Balance Sheet'!D32</f>
        <v>0</v>
      </c>
    </row>
    <row r="13" spans="1:4" x14ac:dyDescent="0.25">
      <c r="A13" s="3"/>
      <c r="B13" s="41"/>
      <c r="C13" s="41"/>
      <c r="D13" s="41"/>
    </row>
    <row r="14" spans="1:4" x14ac:dyDescent="0.25">
      <c r="A14" s="7" t="s">
        <v>65</v>
      </c>
      <c r="B14" s="41"/>
      <c r="C14" s="41"/>
      <c r="D14" s="41"/>
    </row>
    <row r="15" spans="1:4" x14ac:dyDescent="0.25">
      <c r="A15" s="3" t="s">
        <v>66</v>
      </c>
      <c r="B15" s="43">
        <f>('Balance Sheet'!B16+'Balance Sheet'!B22)-('Balance Sheet'!B32+'Balance Sheet'!B38)</f>
        <v>0</v>
      </c>
      <c r="C15" s="43">
        <f>('Balance Sheet'!C16+'Balance Sheet'!C22)-('Balance Sheet'!C32+'Balance Sheet'!C38)</f>
        <v>0</v>
      </c>
      <c r="D15" s="43">
        <f>('Balance Sheet'!D16+'Balance Sheet'!D22)-('Balance Sheet'!D32+'Balance Sheet'!D38)</f>
        <v>0</v>
      </c>
    </row>
    <row r="16" spans="1:4" x14ac:dyDescent="0.25">
      <c r="A16" s="3" t="s">
        <v>67</v>
      </c>
      <c r="B16" s="41" t="e">
        <f>'Balance Sheet'!B38/'Balance Sheet'!B43</f>
        <v>#DIV/0!</v>
      </c>
      <c r="C16" s="41" t="e">
        <f>'Balance Sheet'!C38/'Balance Sheet'!C43</f>
        <v>#DIV/0!</v>
      </c>
      <c r="D16" s="41" t="e">
        <f>'Balance Sheet'!D38/'Balance Sheet'!D43</f>
        <v>#DIV/0!</v>
      </c>
    </row>
    <row r="17" spans="1:4" x14ac:dyDescent="0.25">
      <c r="A17" s="3"/>
      <c r="B17" s="41"/>
      <c r="C17" s="41"/>
      <c r="D17" s="41"/>
    </row>
    <row r="18" spans="1:4" x14ac:dyDescent="0.25">
      <c r="A18" s="7" t="s">
        <v>68</v>
      </c>
      <c r="B18" s="41"/>
      <c r="C18" s="41"/>
      <c r="D18" s="41"/>
    </row>
    <row r="19" spans="1:4" x14ac:dyDescent="0.25">
      <c r="A19" s="3" t="s">
        <v>69</v>
      </c>
      <c r="B19" s="41" t="e">
        <f>'Income Statement'!B25/'Income Statement'!B27</f>
        <v>#DIV/0!</v>
      </c>
      <c r="C19" s="41" t="e">
        <f>'Income Statement'!C25/'Income Statement'!C27</f>
        <v>#DIV/0!</v>
      </c>
      <c r="D19" s="41" t="e">
        <f>'Income Statement'!P25/'Income Statement'!P27</f>
        <v>#DIV/0!</v>
      </c>
    </row>
    <row r="20" spans="1:4" x14ac:dyDescent="0.25">
      <c r="A20" s="3" t="s">
        <v>70</v>
      </c>
      <c r="B20" s="43">
        <f>'Income Statement'!B25</f>
        <v>-1000</v>
      </c>
      <c r="C20" s="43">
        <f>'Income Statement'!C25</f>
        <v>0</v>
      </c>
      <c r="D20" s="43">
        <f>'Income Statement'!P25</f>
        <v>0</v>
      </c>
    </row>
    <row r="21" spans="1:4" x14ac:dyDescent="0.25">
      <c r="A21" s="3" t="s">
        <v>71</v>
      </c>
      <c r="B21" s="41" t="e">
        <f>'Income Statement'!B25/('Income Statement'!B27+'Balance Sheet'!B26)</f>
        <v>#DIV/0!</v>
      </c>
      <c r="C21" s="41" t="e">
        <f>'Income Statement'!C25/('Income Statement'!C27+'Balance Sheet'!C26)</f>
        <v>#DIV/0!</v>
      </c>
      <c r="D21" s="41" t="e">
        <f>'Income Statement'!P25/('Income Statement'!P27+'Balance Sheet'!D26+'Balance Sheet'!D27)</f>
        <v>#DIV/0!</v>
      </c>
    </row>
    <row r="22" spans="1:4" x14ac:dyDescent="0.25">
      <c r="A22" s="3" t="s">
        <v>72</v>
      </c>
      <c r="B22" s="41">
        <f>'Balance Sheet'!B38/'Income Statement'!B25</f>
        <v>0</v>
      </c>
      <c r="C22" s="41" t="e">
        <f>'Balance Sheet'!C38/'Income Statement'!C25</f>
        <v>#DIV/0!</v>
      </c>
      <c r="D22" s="41" t="e">
        <f>'Balance Sheet'!D38/Ratios!D20</f>
        <v>#DIV/0!</v>
      </c>
    </row>
    <row r="23" spans="1:4" x14ac:dyDescent="0.25">
      <c r="A23" s="3"/>
      <c r="B23" s="41"/>
      <c r="C23" s="41"/>
      <c r="D23" s="41"/>
    </row>
    <row r="24" spans="1:4" x14ac:dyDescent="0.25">
      <c r="A24" s="7" t="s">
        <v>73</v>
      </c>
      <c r="B24" s="41"/>
      <c r="C24" s="41"/>
      <c r="D24" s="41"/>
    </row>
    <row r="25" spans="1:4" x14ac:dyDescent="0.25">
      <c r="A25" s="3" t="s">
        <v>74</v>
      </c>
      <c r="B25" s="44" t="e">
        <f>'Income Statement'!B13/'Income Statement'!B11</f>
        <v>#DIV/0!</v>
      </c>
      <c r="C25" s="44" t="e">
        <f>'Income Statement'!C13/'Income Statement'!C11</f>
        <v>#DIV/0!</v>
      </c>
      <c r="D25" s="44" t="e">
        <f>'Income Statement'!P13/'Income Statement'!P11</f>
        <v>#DIV/0!</v>
      </c>
    </row>
    <row r="26" spans="1:4" x14ac:dyDescent="0.25">
      <c r="A26" s="3" t="s">
        <v>75</v>
      </c>
      <c r="B26" s="44" t="e">
        <f>'Income Statement'!B31/'Income Statement'!B11</f>
        <v>#DIV/0!</v>
      </c>
      <c r="C26" s="44" t="e">
        <f>'Income Statement'!C31/'Income Statement'!C11</f>
        <v>#DIV/0!</v>
      </c>
      <c r="D26" s="44" t="e">
        <f>'Income Statement'!P31/'Income Statement'!P11</f>
        <v>#DIV/0!</v>
      </c>
    </row>
    <row r="27" spans="1:4" x14ac:dyDescent="0.25">
      <c r="A27" s="3" t="s">
        <v>76</v>
      </c>
      <c r="B27" s="44" t="e">
        <f>'Income Statement'!B25/'Income Statement'!B11</f>
        <v>#DIV/0!</v>
      </c>
      <c r="C27" s="44" t="e">
        <f>'Income Statement'!C25/'Income Statement'!C11</f>
        <v>#DIV/0!</v>
      </c>
      <c r="D27" s="44" t="e">
        <f>'Income Statement'!P25/'Income Statement'!P11</f>
        <v>#DIV/0!</v>
      </c>
    </row>
    <row r="28" spans="1:4" x14ac:dyDescent="0.25">
      <c r="A28" s="3"/>
      <c r="B28" s="41"/>
      <c r="C28" s="41"/>
      <c r="D28" s="41"/>
    </row>
    <row r="29" spans="1:4" x14ac:dyDescent="0.25">
      <c r="A29" s="7" t="s">
        <v>77</v>
      </c>
      <c r="B29" s="41"/>
      <c r="C29" s="41"/>
      <c r="D29" s="41"/>
    </row>
    <row r="30" spans="1:4" x14ac:dyDescent="0.25">
      <c r="A30" s="3" t="s">
        <v>78</v>
      </c>
      <c r="B30" s="41" t="e">
        <f>('Balance Sheet'!B14/'Income Statement'!B11)</f>
        <v>#DIV/0!</v>
      </c>
      <c r="C30" s="41" t="e">
        <f>('Balance Sheet'!C14/'Income Statement'!C11)*365</f>
        <v>#DIV/0!</v>
      </c>
      <c r="D30" s="41" t="e">
        <f>('Balance Sheet'!D14/'Income Statement'!P11)*365</f>
        <v>#DIV/0!</v>
      </c>
    </row>
    <row r="31" spans="1:4" x14ac:dyDescent="0.25">
      <c r="A31" s="3" t="s">
        <v>79</v>
      </c>
      <c r="B31" s="41" t="e">
        <f>('Balance Sheet'!B13/'Income Statement'!B12)*365</f>
        <v>#DIV/0!</v>
      </c>
      <c r="C31" s="41" t="e">
        <f>('Balance Sheet'!C13/'Income Statement'!C12)*365</f>
        <v>#DIV/0!</v>
      </c>
      <c r="D31" s="41" t="e">
        <f>('Balance Sheet'!D13/'Income Statement'!P12)*365</f>
        <v>#DIV/0!</v>
      </c>
    </row>
    <row r="32" spans="1:4" x14ac:dyDescent="0.25">
      <c r="A32" s="3" t="s">
        <v>80</v>
      </c>
      <c r="B32" s="41" t="e">
        <f>('Balance Sheet'!B28/'Income Statement'!B12)*365</f>
        <v>#DIV/0!</v>
      </c>
      <c r="C32" s="41" t="e">
        <f>('Balance Sheet'!C28/'Income Statement'!C12)*365</f>
        <v>#DIV/0!</v>
      </c>
      <c r="D32" s="41" t="e">
        <f>('Balance Sheet'!D28/'Income Statement'!P12)*365</f>
        <v>#DIV/0!</v>
      </c>
    </row>
    <row r="33" spans="1:4" ht="15.75" thickBot="1" x14ac:dyDescent="0.3">
      <c r="A33" s="6"/>
      <c r="B33" s="21"/>
      <c r="C33" s="21"/>
      <c r="D33" s="21"/>
    </row>
  </sheetData>
  <sheetProtection algorithmName="SHA-512" hashValue="6/Wu1yGYZt5PFF80gYKrhwZgLwcKsu8EpGkr93klC+qBL4aPGBbiQmijpXoJxUQfIh9bjwZ90IaOLHMd8Jxsmw==" saltValue="lWdsJH9YheUcK3QgCmNGFA==" spinCount="100000" sheet="1" objects="1" scenarios="1"/>
  <mergeCells count="3">
    <mergeCell ref="B8:C8"/>
    <mergeCell ref="B3:D3"/>
    <mergeCell ref="B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 Statement</vt:lpstr>
      <vt:lpstr>Balance Sheet</vt:lpstr>
      <vt:lpstr>Ratios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2021-12-01T19:21:02Z</dcterms:modified>
</cp:coreProperties>
</file>